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<sst xmlns="http://schemas.openxmlformats.org/spreadsheetml/2006/main" count="144" uniqueCount="130">
  <si>
    <t>Приложение № 1</t>
  </si>
  <si>
    <t>к решению Совета народных депутатов</t>
  </si>
  <si>
    <t>муниципального образования Краснопламенское</t>
  </si>
  <si>
    <t>сельское поселение</t>
  </si>
  <si>
    <t xml:space="preserve">         к решению Совета народных депутатов</t>
  </si>
  <si>
    <t xml:space="preserve">    муниципального образования Краснопламенское</t>
  </si>
  <si>
    <t xml:space="preserve">                             От 07.12.2023   № 31            </t>
  </si>
  <si>
    <t>ПОСТУПЛЕНИЕ ДОХОДОВ В БЮДЖЕТ МУНИЦИПАЛЬНОГО ОБРАЗОВАНИЯ КРАСНОПЛАМЕНСКОЕ СЕЛЬСКОЕ ПОСЕЛЕНИЕ НА 2024 г. И НА ПЛАНОВЫЙ  ПЕРИОД 2025-2026 гг.</t>
  </si>
  <si>
    <t>(тыс.руб.)</t>
  </si>
  <si>
    <t>Код по классификации</t>
  </si>
  <si>
    <t>Наименование  показателей</t>
  </si>
  <si>
    <t xml:space="preserve">Сумма  </t>
  </si>
  <si>
    <t>отклонение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</si>
  <si>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</si>
  <si>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</si>
  <si>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</si>
  <si>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</si>
  <si>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</si>
  <si>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</si>
  <si>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</si>
  <si>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</si>
  <si>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000 1 01 02020 01 0000 110</t>
  </si>
  <si>
    <t>Налог на доходы 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</si>
  <si>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</si>
  <si>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</si>
  <si>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</si>
  <si>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</si>
  <si>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</si>
  <si>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</si>
  <si>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</si>
  <si>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</si>
  <si>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</si>
  <si>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</si>
  <si>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</si>
  <si>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</si>
  <si>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</si>
  <si>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</si>
  <si>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</si>
  <si>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</si>
  <si>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</si>
  <si>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</si>
  <si>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</si>
  <si>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</si>
  <si>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</si>
  <si>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</si>
  <si>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</si>
  <si>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</si>
  <si>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</si>
  <si>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</si>
  <si>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</si>
  <si>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</si>
  <si>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000 1 11 05000 00 0000 120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</si>
  <si>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</si>
  <si>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</si>
  <si>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</si>
  <si>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</si>
  <si>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</si>
  <si>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</si>
  <si>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</si>
  <si>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</si>
  <si>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имущества, находящегося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</si>
  <si>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</si>
  <si>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имущества, находящегося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</si>
  <si>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000 1 16 00000 00 0000 000</t>
  </si>
  <si>
    <t>Штрафы, санкции, возмещение ущерба</t>
  </si>
  <si>
    <t xml:space="preserve">0001 16 02000 02 0000 140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</si>
  <si>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</si>
  <si>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</si>
  <si>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</si>
  <si>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000 1 16 10120 00 0000 140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</si>
  <si>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 </t>
  </si>
  <si>
    <t xml:space="preserve">000 1 16 10123 01 0000 140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</si>
  <si>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</si>
  <si>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</si>
  <si>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</si>
  <si>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</si>
  <si>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</si>
  <si>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</si>
  <si>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 xml:space="preserve">Дотации бюджетам бюджетной системы Российской Федерации </t>
  </si>
  <si>
    <t xml:space="preserve">000 2 02 15002 00 0000 150 </t>
  </si>
  <si>
    <t xml:space="preserve">Дотации бюджетам на поддержку мер по обеспечению сбалансированности бюджетов </t>
  </si>
  <si>
    <t xml:space="preserve">000 2 02 15002 10 0000 150 </t>
  </si>
  <si>
    <t xml:space="preserve">Дотации бюджетам сельских поселений на поддержку мер по обеспечению сбалансированности бюджетов </t>
  </si>
  <si>
    <t xml:space="preserve">000 2 02 15002 10 7044 150 </t>
  </si>
  <si>
    <t>000 2 02 20000 00 0000 150</t>
  </si>
  <si>
    <t>Субсидии бюджетам бюджетной системы Российской Федерации (межбюджетные субсидии)</t>
  </si>
  <si>
    <t>000 2 02 25599 00 0000 150</t>
  </si>
  <si>
    <t>Субсидии бюджетам на подготовку проектов межевания земельных участков и на проведение кадастровых работ</t>
  </si>
  <si>
    <t>000 2 02 25599 10 0000 150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</si>
  <si>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</si>
  <si>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</si>
  <si>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</si>
  <si>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</si>
  <si>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</si>
  <si>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в том числе:</t>
  </si>
  <si>
    <t>000 2 02 29999 10 7039 150</t>
  </si>
  <si>
    <t xml:space="preserve"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</si>
  <si>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000 2 02 29999 10 7167 150</t>
  </si>
  <si>
    <t xml:space="preserve">Прочие субсидии бюджетам сельских поселений (Прочие субсидии бюджетам сельских поселений на реализацию мероприятий по предотвращению распространения борщевика Сосновского ) </t>
  </si>
  <si>
    <t xml:space="preserve">000 2 02 29999 10 7264 150 </t>
  </si>
  <si>
    <t>Прочие субсидии бюджетам сельских поселений (Прочие субсидии бюджетам сельских поселений на выполнение мероприятий по благоустройству дворовых и прилегающих территорий)</t>
  </si>
  <si>
    <t>000 2 02 30000 00 0000 150</t>
  </si>
  <si>
    <t>Субвенции бюджетам бюджетной системы Российской Федерации</t>
  </si>
  <si>
    <t xml:space="preserve">000 2 02 30024 00 0000 150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</si>
  <si>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</si>
  <si>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000 2 02 30024 10 0000 150 </t>
  </si>
  <si>
    <t>Субвенции бюджетам сельских поселений на выполнение передаваемых полномочий субъектов Российской Федерации</t>
  </si>
  <si>
    <t>000 2 02 30024 10 6196 150</t>
  </si>
  <si>
    <t>Субвенции бюджетам сельских поселений на выполнение передаваемых полномочий субъектов Российской Федерации (Субвенции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в сфере культуры)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</si>
  <si>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</si>
  <si>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</si>
  <si>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</si>
  <si>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</si>
  <si>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</si>
  <si>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</si>
  <si>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</si>
  <si>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</si>
  <si>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</si>
  <si>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</si>
  <si>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</si>
  <si>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</si>
  <si>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</si>
  <si>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</si>
  <si>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000 2 07 05000 00 0000 150</t>
  </si>
  <si>
    <t>Прочие безвозмездные поступления</t>
  </si>
  <si>
    <t>000 2 07 05000 10 0000 150</t>
  </si>
  <si>
    <t>Прочие безвозмездные поступления, зачисляемые в бюджет сельских  поселений</t>
  </si>
  <si>
    <t>000 2 07 05030 10 0000 150</t>
  </si>
  <si>
    <t>ИТОГО ДОХОДОВ:</t>
  </si>
  <si>
    <t xml:space="preserve">от12.04.2024  № 11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</si>
</sst>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2" applyNumberFormat="0" applyAlignment="0" applyProtection="0"/>
    <xf numFmtId="0" fontId="38" fillId="34" borderId="3" applyNumberFormat="0" applyAlignment="0" applyProtection="0"/>
    <xf numFmtId="0" fontId="39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9" borderId="0" applyNumberFormat="0" applyBorder="0" applyAlignment="0" applyProtection="0"/>
  </cellStyleXfs>
  <cellXfs count="59">
    <xf numFmtId="0" fontId="0" fillId="0" borderId="0" xfId="0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wrapText="1"/>
    </xf>
    <xf numFmtId="2" fontId="15" fillId="0" borderId="1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1" xfId="0" applyNumberFormat="1" applyFont="1" applyBorder="1" applyAlignment="1">
      <alignment wrapText="1"/>
    </xf>
    <xf numFmtId="2" fontId="16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justify" wrapText="1"/>
    </xf>
    <xf numFmtId="0" fontId="14" fillId="0" borderId="11" xfId="0" applyNumberFormat="1" applyFont="1" applyBorder="1" applyAlignment="1">
      <alignment wrapText="1"/>
    </xf>
    <xf numFmtId="2" fontId="13" fillId="0" borderId="11" xfId="0" applyNumberFormat="1" applyFont="1" applyBorder="1" applyAlignment="1">
      <alignment horizontal="left"/>
    </xf>
    <xf numFmtId="2" fontId="13" fillId="0" borderId="11" xfId="0" applyNumberFormat="1" applyFont="1" applyBorder="1" applyAlignment="1">
      <alignment horizontal="left" wrapText="1"/>
    </xf>
    <xf numFmtId="0" fontId="13" fillId="0" borderId="11" xfId="0" applyFont="1" applyBorder="1" applyAlignment="1">
      <alignment horizontal="justify"/>
    </xf>
    <xf numFmtId="2" fontId="17" fillId="0" borderId="11" xfId="0" applyNumberFormat="1" applyFont="1" applyBorder="1" applyAlignment="1">
      <alignment/>
    </xf>
    <xf numFmtId="0" fontId="14" fillId="40" borderId="11" xfId="39" applyFont="1" applyFill="1" applyBorder="1" applyAlignment="1">
      <alignment horizontal="left" vertical="center" wrapText="1"/>
      <protection/>
    </xf>
    <xf numFmtId="0" fontId="14" fillId="40" borderId="11" xfId="39" applyFont="1" applyFill="1" applyBorder="1" applyAlignment="1">
      <alignment horizontal="justify" vertical="center" wrapText="1"/>
      <protection/>
    </xf>
    <xf numFmtId="2" fontId="15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13" fillId="40" borderId="11" xfId="39" applyFont="1" applyFill="1" applyBorder="1" applyAlignment="1">
      <alignment horizontal="left" vertical="center" wrapText="1"/>
      <protection/>
    </xf>
    <xf numFmtId="0" fontId="13" fillId="40" borderId="11" xfId="39" applyFont="1" applyFill="1" applyBorder="1" applyAlignment="1">
      <alignment horizontal="justify" vertical="center" wrapText="1"/>
      <protection/>
    </xf>
    <xf numFmtId="2" fontId="16" fillId="0" borderId="11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0" fontId="14" fillId="40" borderId="11" xfId="39" applyFont="1" applyFill="1" applyBorder="1" applyAlignment="1">
      <alignment horizontal="justify" wrapText="1"/>
      <protection/>
    </xf>
    <xf numFmtId="0" fontId="13" fillId="40" borderId="11" xfId="39" applyFont="1" applyFill="1" applyBorder="1" applyAlignment="1">
      <alignment horizontal="justify" wrapText="1"/>
      <protection/>
    </xf>
    <xf numFmtId="0" fontId="16" fillId="0" borderId="11" xfId="39" applyFont="1" applyBorder="1" applyAlignment="1">
      <alignment horizontal="left"/>
      <protection/>
    </xf>
    <xf numFmtId="0" fontId="16" fillId="0" borderId="11" xfId="39" applyFont="1" applyBorder="1" applyAlignment="1">
      <alignment wrapText="1"/>
      <protection/>
    </xf>
    <xf numFmtId="2" fontId="17" fillId="0" borderId="11" xfId="0" applyNumberFormat="1" applyFont="1" applyBorder="1" applyAlignment="1">
      <alignment/>
    </xf>
    <xf numFmtId="0" fontId="13" fillId="40" borderId="11" xfId="0" applyFont="1" applyFill="1" applyBorder="1" applyAlignment="1">
      <alignment horizontal="left"/>
    </xf>
    <xf numFmtId="2" fontId="16" fillId="40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39" applyFont="1" applyFill="1" applyBorder="1" applyAlignment="1">
      <alignment horizontal="left" vertical="center" wrapText="1"/>
      <protection/>
    </xf>
    <xf numFmtId="0" fontId="14" fillId="0" borderId="11" xfId="39" applyFont="1" applyFill="1" applyBorder="1" applyAlignment="1">
      <alignment horizontal="justify" vertical="center" wrapText="1"/>
      <protection/>
    </xf>
    <xf numFmtId="2" fontId="15" fillId="40" borderId="11" xfId="0" applyNumberFormat="1" applyFont="1" applyFill="1" applyBorder="1" applyAlignment="1">
      <alignment/>
    </xf>
    <xf numFmtId="0" fontId="13" fillId="40" borderId="0" xfId="0" applyFont="1" applyFill="1" applyAlignment="1">
      <alignment/>
    </xf>
    <xf numFmtId="0" fontId="13" fillId="0" borderId="11" xfId="39" applyFont="1" applyFill="1" applyBorder="1" applyAlignment="1">
      <alignment horizontal="left" vertical="center" wrapText="1"/>
      <protection/>
    </xf>
    <xf numFmtId="0" fontId="16" fillId="0" borderId="11" xfId="39" applyFont="1" applyFill="1" applyBorder="1" applyAlignment="1">
      <alignment horizontal="left" wrapText="1"/>
      <protection/>
    </xf>
    <xf numFmtId="0" fontId="16" fillId="0" borderId="11" xfId="39" applyFont="1" applyFill="1" applyBorder="1" applyAlignment="1">
      <alignment horizontal="justify" vertical="center" wrapText="1"/>
      <protection/>
    </xf>
    <xf numFmtId="2" fontId="15" fillId="0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vertic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Footnote 1" xfId="40"/>
    <cellStyle name="Good 1" xfId="41"/>
    <cellStyle name="Heading 1 1" xfId="42"/>
    <cellStyle name="Heading 2 1" xfId="43"/>
    <cellStyle name="Heading 3" xfId="44"/>
    <cellStyle name="Hyperlink 1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1">
      <selection activeCell="B5" sqref="B5:K5"/>
    </sheetView>
  </sheetViews>
  <sheetFormatPr defaultColWidth="8.421875" defaultRowHeight="12.75"/>
  <cols>
    <col min="1" max="1" width="26.8515625" style="1" customWidth="1"/>
    <col min="2" max="2" width="46.421875" style="1" customWidth="1"/>
    <col min="3" max="3" width="9.421875" style="2" hidden="1" customWidth="1"/>
    <col min="4" max="4" width="9.140625" style="2" hidden="1" customWidth="1"/>
    <col min="5" max="5" width="10.140625" style="2" customWidth="1"/>
    <col min="6" max="6" width="9.140625" style="2" hidden="1" customWidth="1"/>
    <col min="7" max="7" width="9.57421875" style="2" hidden="1" customWidth="1"/>
    <col min="8" max="8" width="11.57421875" style="2" customWidth="1"/>
    <col min="9" max="10" width="10.7109375" style="2" hidden="1" customWidth="1"/>
    <col min="11" max="11" width="10.7109375" style="2" customWidth="1"/>
    <col min="12" max="13" width="11.421875" style="1" customWidth="1"/>
    <col min="14" max="16384" width="8.421875" style="1" customWidth="1"/>
  </cols>
  <sheetData>
    <row r="1" spans="1:11" ht="15">
      <c r="A1" s="3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15">
      <c r="A2" s="3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15">
      <c r="A3" s="3"/>
      <c r="B3" s="58" t="s">
        <v>2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15">
      <c r="A4" s="3"/>
      <c r="B4" s="58" t="s">
        <v>3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5">
      <c r="A5" s="3"/>
      <c r="B5" s="58" t="s">
        <v>129</v>
      </c>
      <c r="C5" s="58"/>
      <c r="D5" s="58"/>
      <c r="E5" s="58"/>
      <c r="F5" s="58"/>
      <c r="G5" s="58"/>
      <c r="H5" s="58"/>
      <c r="I5" s="58"/>
      <c r="J5" s="58"/>
      <c r="K5" s="58"/>
    </row>
    <row r="6" spans="1:11" ht="1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3"/>
      <c r="B7" s="56" t="s">
        <v>0</v>
      </c>
      <c r="C7" s="56"/>
      <c r="D7" s="56"/>
      <c r="E7" s="56"/>
      <c r="F7" s="56"/>
      <c r="G7" s="56"/>
      <c r="H7" s="56"/>
      <c r="I7" s="56"/>
      <c r="J7" s="56"/>
      <c r="K7" s="56"/>
    </row>
    <row r="8" spans="1:11" ht="15">
      <c r="A8" s="3"/>
      <c r="B8" s="56" t="s">
        <v>4</v>
      </c>
      <c r="C8" s="56"/>
      <c r="D8" s="56"/>
      <c r="E8" s="56"/>
      <c r="F8" s="56"/>
      <c r="G8" s="56"/>
      <c r="H8" s="56"/>
      <c r="I8" s="56"/>
      <c r="J8" s="56"/>
      <c r="K8" s="56"/>
    </row>
    <row r="9" spans="1:11" ht="15">
      <c r="A9" s="3"/>
      <c r="B9" s="56" t="s">
        <v>5</v>
      </c>
      <c r="C9" s="56"/>
      <c r="D9" s="56"/>
      <c r="E9" s="56"/>
      <c r="F9" s="56"/>
      <c r="G9" s="56"/>
      <c r="H9" s="56"/>
      <c r="I9" s="56"/>
      <c r="J9" s="56"/>
      <c r="K9" s="56"/>
    </row>
    <row r="10" spans="1:11" ht="15">
      <c r="A10" s="3"/>
      <c r="B10" s="56" t="s">
        <v>3</v>
      </c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">
      <c r="A11" s="3"/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5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</row>
    <row r="13" spans="1:11" ht="44.25" customHeight="1">
      <c r="A13" s="57" t="s">
        <v>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5">
      <c r="A14" s="3"/>
      <c r="B14" s="3"/>
      <c r="C14" s="5"/>
      <c r="D14" s="5"/>
      <c r="E14" s="5"/>
      <c r="F14" s="5"/>
      <c r="G14" s="5"/>
      <c r="H14" s="5"/>
      <c r="I14" s="5"/>
      <c r="J14" s="5"/>
      <c r="K14" s="5" t="s">
        <v>8</v>
      </c>
    </row>
    <row r="15" spans="1:11" ht="15">
      <c r="A15" s="6" t="s">
        <v>9</v>
      </c>
      <c r="B15" s="6" t="s">
        <v>10</v>
      </c>
      <c r="C15" s="7" t="s">
        <v>11</v>
      </c>
      <c r="D15" s="7"/>
      <c r="E15" s="7" t="s">
        <v>11</v>
      </c>
      <c r="F15" s="7" t="s">
        <v>11</v>
      </c>
      <c r="G15" s="7"/>
      <c r="H15" s="7" t="s">
        <v>11</v>
      </c>
      <c r="I15" s="7" t="s">
        <v>11</v>
      </c>
      <c r="J15" s="7"/>
      <c r="K15" s="7" t="s">
        <v>11</v>
      </c>
    </row>
    <row r="16" spans="1:11" ht="15">
      <c r="A16" s="6"/>
      <c r="B16" s="6"/>
      <c r="C16" s="8">
        <v>2024</v>
      </c>
      <c r="D16" s="8" t="s">
        <v>12</v>
      </c>
      <c r="E16" s="8">
        <v>2024</v>
      </c>
      <c r="F16" s="8">
        <v>2025</v>
      </c>
      <c r="G16" s="8" t="s">
        <v>12</v>
      </c>
      <c r="H16" s="8">
        <v>2025</v>
      </c>
      <c r="I16" s="8">
        <v>2026</v>
      </c>
      <c r="J16" s="8" t="s">
        <v>12</v>
      </c>
      <c r="K16" s="8">
        <v>2026</v>
      </c>
    </row>
    <row r="17" spans="1:11" ht="15">
      <c r="A17" s="6">
        <v>1</v>
      </c>
      <c r="B17" s="6">
        <v>2</v>
      </c>
      <c r="C17" s="8">
        <v>3</v>
      </c>
      <c r="D17" s="8"/>
      <c r="E17" s="8">
        <v>3</v>
      </c>
      <c r="F17" s="8">
        <v>4</v>
      </c>
      <c r="G17" s="8"/>
      <c r="H17" s="8">
        <v>4</v>
      </c>
      <c r="I17" s="8">
        <v>5</v>
      </c>
      <c r="J17" s="8"/>
      <c r="K17" s="8">
        <v>5</v>
      </c>
    </row>
    <row r="18" spans="1:11" s="12" customFormat="1" ht="31.5" customHeight="1">
      <c r="A18" s="9" t="s">
        <v>13</v>
      </c>
      <c r="B18" s="10" t="s">
        <v>14</v>
      </c>
      <c r="C18" s="11">
        <f>SUM(C19+C26+C34+C37+C44)</f>
        <v>20332.9</v>
      </c>
      <c r="D18" s="11">
        <f>SUM(D19+D26+D34+D37+D44)</f>
        <v>0</v>
      </c>
      <c r="E18" s="11">
        <f aca="true" t="shared" si="0" ref="E18:E24">SUM(C18:D18)</f>
        <v>20332.9</v>
      </c>
      <c r="F18" s="11">
        <f>SUM(F19+F26+F34+F37+F44)</f>
        <v>20170.9</v>
      </c>
      <c r="G18" s="11"/>
      <c r="H18" s="11">
        <f>SUM(H19+H26+H34+H37+H44)</f>
        <v>20170.9</v>
      </c>
      <c r="I18" s="11">
        <f>SUM(I19+I26+I34+I37+I44)</f>
        <v>20055.9</v>
      </c>
      <c r="J18" s="11"/>
      <c r="K18" s="11">
        <f>SUM(K19+K26+K34+K37+K44)</f>
        <v>20055.9</v>
      </c>
    </row>
    <row r="19" spans="1:11" ht="25.5" customHeight="1">
      <c r="A19" s="9" t="s">
        <v>15</v>
      </c>
      <c r="B19" s="10" t="s">
        <v>16</v>
      </c>
      <c r="C19" s="11">
        <f>SUM(C20)</f>
        <v>4075</v>
      </c>
      <c r="D19" s="11">
        <f>SUM(D20)</f>
        <v>0</v>
      </c>
      <c r="E19" s="11">
        <f t="shared" si="0"/>
        <v>4075</v>
      </c>
      <c r="F19" s="11">
        <f>SUM(F20)</f>
        <v>4158</v>
      </c>
      <c r="G19" s="11"/>
      <c r="H19" s="11">
        <f>SUM(H20)</f>
        <v>4158</v>
      </c>
      <c r="I19" s="11">
        <f>SUM(I20)</f>
        <v>4267</v>
      </c>
      <c r="J19" s="11"/>
      <c r="K19" s="11">
        <f>SUM(K20)</f>
        <v>4267</v>
      </c>
    </row>
    <row r="20" spans="1:11" ht="27" customHeight="1">
      <c r="A20" s="9" t="s">
        <v>17</v>
      </c>
      <c r="B20" s="10" t="s">
        <v>18</v>
      </c>
      <c r="C20" s="11">
        <f>SUM(C21:C25)</f>
        <v>4075</v>
      </c>
      <c r="D20" s="11">
        <f>SUM(D21:D25)</f>
        <v>0</v>
      </c>
      <c r="E20" s="11">
        <f t="shared" si="0"/>
        <v>4075</v>
      </c>
      <c r="F20" s="11">
        <f>SUM(F21:F25)</f>
        <v>4158</v>
      </c>
      <c r="G20" s="11"/>
      <c r="H20" s="11">
        <f>SUM(H21:H25)</f>
        <v>4158</v>
      </c>
      <c r="I20" s="11">
        <f>SUM(I21:I25)</f>
        <v>4267</v>
      </c>
      <c r="J20" s="11"/>
      <c r="K20" s="11">
        <f>SUM(K21:K25)</f>
        <v>4267</v>
      </c>
    </row>
    <row r="21" spans="1:11" s="16" customFormat="1" ht="121.5" customHeight="1">
      <c r="A21" s="13" t="s">
        <v>19</v>
      </c>
      <c r="B21" s="14" t="s">
        <v>20</v>
      </c>
      <c r="C21" s="15">
        <v>4007</v>
      </c>
      <c r="D21" s="15"/>
      <c r="E21" s="15">
        <f t="shared" si="0"/>
        <v>4007</v>
      </c>
      <c r="F21" s="15">
        <v>4086</v>
      </c>
      <c r="G21" s="15"/>
      <c r="H21" s="15">
        <v>4086</v>
      </c>
      <c r="I21" s="15">
        <v>4191</v>
      </c>
      <c r="J21" s="15"/>
      <c r="K21" s="15">
        <v>4191</v>
      </c>
    </row>
    <row r="22" spans="1:11" ht="135">
      <c r="A22" s="17" t="s">
        <v>21</v>
      </c>
      <c r="B22" s="14" t="s">
        <v>22</v>
      </c>
      <c r="C22" s="15">
        <v>34</v>
      </c>
      <c r="D22" s="15"/>
      <c r="E22" s="15">
        <f t="shared" si="0"/>
        <v>34</v>
      </c>
      <c r="F22" s="15">
        <v>36</v>
      </c>
      <c r="G22" s="15"/>
      <c r="H22" s="15">
        <v>36</v>
      </c>
      <c r="I22" s="15">
        <v>38</v>
      </c>
      <c r="J22" s="15"/>
      <c r="K22" s="15">
        <v>38</v>
      </c>
    </row>
    <row r="23" spans="1:11" ht="60">
      <c r="A23" s="13" t="s">
        <v>23</v>
      </c>
      <c r="B23" s="18" t="s">
        <v>24</v>
      </c>
      <c r="C23" s="15">
        <v>22</v>
      </c>
      <c r="D23" s="15"/>
      <c r="E23" s="15">
        <f t="shared" si="0"/>
        <v>22</v>
      </c>
      <c r="F23" s="15">
        <v>23</v>
      </c>
      <c r="G23" s="15"/>
      <c r="H23" s="15">
        <v>23</v>
      </c>
      <c r="I23" s="15">
        <v>25</v>
      </c>
      <c r="J23" s="15"/>
      <c r="K23" s="15">
        <v>25</v>
      </c>
    </row>
    <row r="24" spans="1:11" ht="105">
      <c r="A24" s="13" t="s">
        <v>25</v>
      </c>
      <c r="B24" s="14" t="s">
        <v>26</v>
      </c>
      <c r="C24" s="15">
        <v>12</v>
      </c>
      <c r="D24" s="15"/>
      <c r="E24" s="15">
        <f t="shared" si="0"/>
        <v>12</v>
      </c>
      <c r="F24" s="15">
        <v>13</v>
      </c>
      <c r="G24" s="15"/>
      <c r="H24" s="15">
        <v>13</v>
      </c>
      <c r="I24" s="15">
        <v>13</v>
      </c>
      <c r="J24" s="15"/>
      <c r="K24" s="15">
        <v>13</v>
      </c>
    </row>
    <row r="25" spans="1:11" ht="15" hidden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6" customFormat="1" ht="30" customHeight="1">
      <c r="A26" s="9" t="s">
        <v>27</v>
      </c>
      <c r="B26" s="10" t="s">
        <v>28</v>
      </c>
      <c r="C26" s="11">
        <f>SUM(C27+C29)</f>
        <v>16184</v>
      </c>
      <c r="D26" s="11">
        <f>SUM(D27+D29)</f>
        <v>0</v>
      </c>
      <c r="E26" s="11">
        <f aca="true" t="shared" si="1" ref="E26:E46">SUM(C26:D26)</f>
        <v>16184</v>
      </c>
      <c r="F26" s="11">
        <f>SUM(F27+F29)</f>
        <v>15939</v>
      </c>
      <c r="G26" s="11"/>
      <c r="H26" s="11">
        <f>SUM(H27+H29)</f>
        <v>15939</v>
      </c>
      <c r="I26" s="11">
        <f>SUM(I27+I29)</f>
        <v>15715</v>
      </c>
      <c r="J26" s="11"/>
      <c r="K26" s="11">
        <f>SUM(K27+K29)</f>
        <v>15715</v>
      </c>
    </row>
    <row r="27" spans="1:11" s="16" customFormat="1" ht="31.5" customHeight="1">
      <c r="A27" s="13" t="s">
        <v>29</v>
      </c>
      <c r="B27" s="18" t="s">
        <v>30</v>
      </c>
      <c r="C27" s="15">
        <f>SUM(C28)</f>
        <v>2295</v>
      </c>
      <c r="D27" s="15">
        <f>SUM(D28)</f>
        <v>0</v>
      </c>
      <c r="E27" s="15">
        <f t="shared" si="1"/>
        <v>2295</v>
      </c>
      <c r="F27" s="15">
        <f>SUM(F28)</f>
        <v>2149</v>
      </c>
      <c r="G27" s="15"/>
      <c r="H27" s="15">
        <f>SUM(H28)</f>
        <v>2149</v>
      </c>
      <c r="I27" s="15">
        <f>SUM(I28)</f>
        <v>2054</v>
      </c>
      <c r="J27" s="15"/>
      <c r="K27" s="15">
        <f>SUM(K28)</f>
        <v>2054</v>
      </c>
    </row>
    <row r="28" spans="1:11" ht="55.5" customHeight="1">
      <c r="A28" s="13" t="s">
        <v>31</v>
      </c>
      <c r="B28" s="19" t="s">
        <v>32</v>
      </c>
      <c r="C28" s="15">
        <v>2295</v>
      </c>
      <c r="D28" s="15"/>
      <c r="E28" s="15">
        <f t="shared" si="1"/>
        <v>2295</v>
      </c>
      <c r="F28" s="15">
        <v>2149</v>
      </c>
      <c r="G28" s="15"/>
      <c r="H28" s="15">
        <v>2149</v>
      </c>
      <c r="I28" s="15">
        <v>2054</v>
      </c>
      <c r="J28" s="15"/>
      <c r="K28" s="15">
        <v>2054</v>
      </c>
    </row>
    <row r="29" spans="1:11" ht="24.75" customHeight="1">
      <c r="A29" s="13" t="s">
        <v>33</v>
      </c>
      <c r="B29" s="18" t="s">
        <v>34</v>
      </c>
      <c r="C29" s="15">
        <f>SUM(C30+C32)</f>
        <v>13889</v>
      </c>
      <c r="D29" s="15">
        <f>SUM(D30+D32)</f>
        <v>0</v>
      </c>
      <c r="E29" s="15">
        <f t="shared" si="1"/>
        <v>13889</v>
      </c>
      <c r="F29" s="15">
        <f>SUM(F30+F32)</f>
        <v>13790</v>
      </c>
      <c r="G29" s="15"/>
      <c r="H29" s="15">
        <f>SUM(H30+H32)</f>
        <v>13790</v>
      </c>
      <c r="I29" s="15">
        <f>SUM(I30+I32)</f>
        <v>13661</v>
      </c>
      <c r="J29" s="15"/>
      <c r="K29" s="15">
        <f>SUM(K30+K32)</f>
        <v>13661</v>
      </c>
    </row>
    <row r="30" spans="1:11" ht="15">
      <c r="A30" s="13" t="s">
        <v>35</v>
      </c>
      <c r="B30" s="18" t="s">
        <v>36</v>
      </c>
      <c r="C30" s="15">
        <f>SUM(C31)</f>
        <v>3271</v>
      </c>
      <c r="D30" s="15">
        <f>SUM(D31)</f>
        <v>0</v>
      </c>
      <c r="E30" s="15">
        <f t="shared" si="1"/>
        <v>3271</v>
      </c>
      <c r="F30" s="15">
        <f>SUM(F31)</f>
        <v>3341</v>
      </c>
      <c r="G30" s="15"/>
      <c r="H30" s="15">
        <f>SUM(H31)</f>
        <v>3341</v>
      </c>
      <c r="I30" s="15">
        <f>SUM(I31)</f>
        <v>3355</v>
      </c>
      <c r="J30" s="15"/>
      <c r="K30" s="15">
        <f>SUM(K31)</f>
        <v>3355</v>
      </c>
    </row>
    <row r="31" spans="1:11" ht="45">
      <c r="A31" s="13" t="s">
        <v>37</v>
      </c>
      <c r="B31" s="18" t="s">
        <v>38</v>
      </c>
      <c r="C31" s="15">
        <v>3271</v>
      </c>
      <c r="D31" s="15"/>
      <c r="E31" s="15">
        <f t="shared" si="1"/>
        <v>3271</v>
      </c>
      <c r="F31" s="15">
        <v>3341</v>
      </c>
      <c r="G31" s="15"/>
      <c r="H31" s="15">
        <v>3341</v>
      </c>
      <c r="I31" s="15">
        <v>3355</v>
      </c>
      <c r="J31" s="15"/>
      <c r="K31" s="15">
        <v>3355</v>
      </c>
    </row>
    <row r="32" spans="1:11" ht="15">
      <c r="A32" s="13" t="s">
        <v>39</v>
      </c>
      <c r="B32" s="18" t="s">
        <v>40</v>
      </c>
      <c r="C32" s="15">
        <f>SUM(C33)</f>
        <v>10618</v>
      </c>
      <c r="D32" s="15">
        <f>SUM(D33)</f>
        <v>0</v>
      </c>
      <c r="E32" s="15">
        <f t="shared" si="1"/>
        <v>10618</v>
      </c>
      <c r="F32" s="15">
        <f>SUM(F33)</f>
        <v>10449</v>
      </c>
      <c r="G32" s="15"/>
      <c r="H32" s="15">
        <f>SUM(H33)</f>
        <v>10449</v>
      </c>
      <c r="I32" s="15">
        <f>SUM(I33)</f>
        <v>10306</v>
      </c>
      <c r="J32" s="15"/>
      <c r="K32" s="15">
        <f>SUM(K33)</f>
        <v>10306</v>
      </c>
    </row>
    <row r="33" spans="1:11" ht="45">
      <c r="A33" s="13" t="s">
        <v>41</v>
      </c>
      <c r="B33" s="18" t="s">
        <v>42</v>
      </c>
      <c r="C33" s="15">
        <v>10618</v>
      </c>
      <c r="D33" s="15"/>
      <c r="E33" s="15">
        <f t="shared" si="1"/>
        <v>10618</v>
      </c>
      <c r="F33" s="15">
        <v>10449</v>
      </c>
      <c r="G33" s="15"/>
      <c r="H33" s="15">
        <v>10449</v>
      </c>
      <c r="I33" s="15">
        <v>10306</v>
      </c>
      <c r="J33" s="15"/>
      <c r="K33" s="15">
        <v>10306</v>
      </c>
    </row>
    <row r="34" spans="1:11" ht="29.25">
      <c r="A34" s="9" t="s">
        <v>43</v>
      </c>
      <c r="B34" s="10" t="s">
        <v>44</v>
      </c>
      <c r="C34" s="11">
        <f>SUM(C35)</f>
        <v>0.2</v>
      </c>
      <c r="D34" s="11">
        <f>SUM(D35)</f>
        <v>0</v>
      </c>
      <c r="E34" s="11">
        <f t="shared" si="1"/>
        <v>0.2</v>
      </c>
      <c r="F34" s="11">
        <f>SUM(F35)</f>
        <v>0.2</v>
      </c>
      <c r="G34" s="11"/>
      <c r="H34" s="11">
        <f>SUM(H35)</f>
        <v>0.2</v>
      </c>
      <c r="I34" s="11">
        <f>SUM(I35)</f>
        <v>0.2</v>
      </c>
      <c r="J34" s="11"/>
      <c r="K34" s="11">
        <f>SUM(K35)</f>
        <v>0.2</v>
      </c>
    </row>
    <row r="35" spans="1:11" s="16" customFormat="1" ht="60">
      <c r="A35" s="13" t="s">
        <v>45</v>
      </c>
      <c r="B35" s="18" t="s">
        <v>46</v>
      </c>
      <c r="C35" s="15">
        <f>SUM(C36)</f>
        <v>0.2</v>
      </c>
      <c r="D35" s="15">
        <f>SUM(D36)</f>
        <v>0</v>
      </c>
      <c r="E35" s="15">
        <f t="shared" si="1"/>
        <v>0.2</v>
      </c>
      <c r="F35" s="15">
        <f>SUM(F36)</f>
        <v>0.2</v>
      </c>
      <c r="G35" s="15"/>
      <c r="H35" s="15">
        <f>SUM(H36)</f>
        <v>0.2</v>
      </c>
      <c r="I35" s="15">
        <f>SUM(I36)</f>
        <v>0.2</v>
      </c>
      <c r="J35" s="15"/>
      <c r="K35" s="15">
        <f>SUM(K36)</f>
        <v>0.2</v>
      </c>
    </row>
    <row r="36" spans="1:11" ht="107.25" customHeight="1">
      <c r="A36" s="13" t="s">
        <v>47</v>
      </c>
      <c r="B36" s="18" t="s">
        <v>48</v>
      </c>
      <c r="C36" s="15">
        <v>0.2</v>
      </c>
      <c r="D36" s="15"/>
      <c r="E36" s="15">
        <f t="shared" si="1"/>
        <v>0.2</v>
      </c>
      <c r="F36" s="15">
        <v>0.2</v>
      </c>
      <c r="G36" s="15"/>
      <c r="H36" s="15">
        <v>0.2</v>
      </c>
      <c r="I36" s="15">
        <v>0.2</v>
      </c>
      <c r="J36" s="15"/>
      <c r="K36" s="15">
        <v>0.2</v>
      </c>
    </row>
    <row r="37" spans="1:11" ht="43.5">
      <c r="A37" s="9" t="s">
        <v>49</v>
      </c>
      <c r="B37" s="20" t="s">
        <v>50</v>
      </c>
      <c r="C37" s="11">
        <f>SUM(C38,C41)</f>
        <v>68.7</v>
      </c>
      <c r="D37" s="11">
        <f>SUM(D38,D41)</f>
        <v>0</v>
      </c>
      <c r="E37" s="11">
        <f t="shared" si="1"/>
        <v>68.7</v>
      </c>
      <c r="F37" s="11">
        <f>SUM(F38,F41)</f>
        <v>68.7</v>
      </c>
      <c r="G37" s="11"/>
      <c r="H37" s="11">
        <f>SUM(H38,H41)</f>
        <v>68.7</v>
      </c>
      <c r="I37" s="11">
        <f>SUM(I38,I41)</f>
        <v>68.7</v>
      </c>
      <c r="J37" s="11"/>
      <c r="K37" s="11">
        <f>SUM(K38,K41)</f>
        <v>68.7</v>
      </c>
    </row>
    <row r="38" spans="1:11" ht="105">
      <c r="A38" s="21" t="s">
        <v>51</v>
      </c>
      <c r="B38" s="22" t="s">
        <v>52</v>
      </c>
      <c r="C38" s="15">
        <f>SUM(C39)</f>
        <v>2.7</v>
      </c>
      <c r="D38" s="15">
        <f>SUM(D39)</f>
        <v>0</v>
      </c>
      <c r="E38" s="15">
        <f t="shared" si="1"/>
        <v>2.7</v>
      </c>
      <c r="F38" s="15">
        <f>SUM(F39)</f>
        <v>2.7</v>
      </c>
      <c r="G38" s="15"/>
      <c r="H38" s="15">
        <f>SUM(H39)</f>
        <v>2.7</v>
      </c>
      <c r="I38" s="15">
        <f>SUM(I39)</f>
        <v>2.7</v>
      </c>
      <c r="J38" s="15"/>
      <c r="K38" s="15">
        <f>SUM(K39)</f>
        <v>2.7</v>
      </c>
    </row>
    <row r="39" spans="1:11" ht="105">
      <c r="A39" s="17" t="s">
        <v>53</v>
      </c>
      <c r="B39" s="19" t="s">
        <v>54</v>
      </c>
      <c r="C39" s="15">
        <f>SUM(C40)</f>
        <v>2.7</v>
      </c>
      <c r="D39" s="15">
        <f>SUM(D40)</f>
        <v>0</v>
      </c>
      <c r="E39" s="15">
        <f t="shared" si="1"/>
        <v>2.7</v>
      </c>
      <c r="F39" s="15">
        <f>SUM(F40)</f>
        <v>2.7</v>
      </c>
      <c r="G39" s="15"/>
      <c r="H39" s="15">
        <f>SUM(H40)</f>
        <v>2.7</v>
      </c>
      <c r="I39" s="15">
        <f>SUM(I40)</f>
        <v>2.7</v>
      </c>
      <c r="J39" s="15"/>
      <c r="K39" s="15">
        <f>SUM(K40)</f>
        <v>2.7</v>
      </c>
    </row>
    <row r="40" spans="1:11" ht="99" customHeight="1">
      <c r="A40" s="22" t="s">
        <v>55</v>
      </c>
      <c r="B40" s="19" t="s">
        <v>56</v>
      </c>
      <c r="C40" s="15">
        <v>2.7</v>
      </c>
      <c r="D40" s="15"/>
      <c r="E40" s="15">
        <f t="shared" si="1"/>
        <v>2.7</v>
      </c>
      <c r="F40" s="15">
        <v>2.7</v>
      </c>
      <c r="G40" s="15"/>
      <c r="H40" s="15">
        <v>2.7</v>
      </c>
      <c r="I40" s="15">
        <v>2.7</v>
      </c>
      <c r="J40" s="15"/>
      <c r="K40" s="15">
        <v>2.7</v>
      </c>
    </row>
    <row r="41" spans="1:11" s="16" customFormat="1" ht="104.25" customHeight="1">
      <c r="A41" s="13" t="s">
        <v>57</v>
      </c>
      <c r="B41" s="14" t="s">
        <v>58</v>
      </c>
      <c r="C41" s="15">
        <f>SUM(C42)</f>
        <v>66</v>
      </c>
      <c r="D41" s="15">
        <f>SUM(D42)</f>
        <v>0</v>
      </c>
      <c r="E41" s="15">
        <f t="shared" si="1"/>
        <v>66</v>
      </c>
      <c r="F41" s="15">
        <f>SUM(F42)</f>
        <v>66</v>
      </c>
      <c r="G41" s="15"/>
      <c r="H41" s="15">
        <f>SUM(H42)</f>
        <v>66</v>
      </c>
      <c r="I41" s="15">
        <f>SUM(I42)</f>
        <v>66</v>
      </c>
      <c r="J41" s="15"/>
      <c r="K41" s="15">
        <f>SUM(K42)</f>
        <v>66</v>
      </c>
    </row>
    <row r="42" spans="1:11" ht="107.25" customHeight="1">
      <c r="A42" s="13" t="s">
        <v>59</v>
      </c>
      <c r="B42" s="14" t="s">
        <v>60</v>
      </c>
      <c r="C42" s="15">
        <f>SUM(C43)</f>
        <v>66</v>
      </c>
      <c r="D42" s="15">
        <f>SUM(D43)</f>
        <v>0</v>
      </c>
      <c r="E42" s="15">
        <f t="shared" si="1"/>
        <v>66</v>
      </c>
      <c r="F42" s="15">
        <f>SUM(F43)</f>
        <v>66</v>
      </c>
      <c r="G42" s="15"/>
      <c r="H42" s="15">
        <f>SUM(H43)</f>
        <v>66</v>
      </c>
      <c r="I42" s="15">
        <f>SUM(I43)</f>
        <v>66</v>
      </c>
      <c r="J42" s="15"/>
      <c r="K42" s="15">
        <f>SUM(K43)</f>
        <v>66</v>
      </c>
    </row>
    <row r="43" spans="1:11" ht="90">
      <c r="A43" s="13" t="s">
        <v>61</v>
      </c>
      <c r="B43" s="14" t="s">
        <v>62</v>
      </c>
      <c r="C43" s="15">
        <v>66</v>
      </c>
      <c r="D43" s="15"/>
      <c r="E43" s="15">
        <f t="shared" si="1"/>
        <v>66</v>
      </c>
      <c r="F43" s="15">
        <v>66</v>
      </c>
      <c r="G43" s="15"/>
      <c r="H43" s="15">
        <v>66</v>
      </c>
      <c r="I43" s="15">
        <v>66</v>
      </c>
      <c r="J43" s="15"/>
      <c r="K43" s="15">
        <v>66</v>
      </c>
    </row>
    <row r="44" spans="1:11" ht="29.25">
      <c r="A44" s="9" t="s">
        <v>63</v>
      </c>
      <c r="B44" s="20" t="s">
        <v>64</v>
      </c>
      <c r="C44" s="11">
        <f>SUM(C45+C47)</f>
        <v>5</v>
      </c>
      <c r="D44" s="11">
        <f>SUM(D45+D47)</f>
        <v>0</v>
      </c>
      <c r="E44" s="11">
        <f t="shared" si="1"/>
        <v>5</v>
      </c>
      <c r="F44" s="11">
        <f>SUM(F45+F47)</f>
        <v>5</v>
      </c>
      <c r="G44" s="11"/>
      <c r="H44" s="11">
        <f>SUM(H45+H47)</f>
        <v>5</v>
      </c>
      <c r="I44" s="11">
        <f>SUM(I45+I47)</f>
        <v>5</v>
      </c>
      <c r="J44" s="11"/>
      <c r="K44" s="11">
        <f>SUM(K45+K47)</f>
        <v>5</v>
      </c>
    </row>
    <row r="45" spans="1:11" s="16" customFormat="1" ht="45">
      <c r="A45" s="17" t="s">
        <v>65</v>
      </c>
      <c r="B45" s="23" t="s">
        <v>66</v>
      </c>
      <c r="C45" s="15">
        <f>SUM(C46)</f>
        <v>5</v>
      </c>
      <c r="D45" s="15">
        <f>SUM(D46)</f>
        <v>0</v>
      </c>
      <c r="E45" s="15">
        <f t="shared" si="1"/>
        <v>5</v>
      </c>
      <c r="F45" s="15">
        <f>SUM(F46)</f>
        <v>5</v>
      </c>
      <c r="G45" s="15"/>
      <c r="H45" s="15">
        <f>SUM(H46)</f>
        <v>5</v>
      </c>
      <c r="I45" s="15">
        <f>SUM(I46)</f>
        <v>5</v>
      </c>
      <c r="J45" s="15"/>
      <c r="K45" s="15">
        <f>SUM(K46)</f>
        <v>5</v>
      </c>
    </row>
    <row r="46" spans="1:11" ht="60">
      <c r="A46" s="17" t="s">
        <v>67</v>
      </c>
      <c r="B46" s="23" t="s">
        <v>68</v>
      </c>
      <c r="C46" s="15">
        <v>5</v>
      </c>
      <c r="D46" s="15"/>
      <c r="E46" s="15">
        <f t="shared" si="1"/>
        <v>5</v>
      </c>
      <c r="F46" s="15">
        <v>5</v>
      </c>
      <c r="G46" s="15"/>
      <c r="H46" s="15">
        <v>5</v>
      </c>
      <c r="I46" s="15">
        <v>5</v>
      </c>
      <c r="J46" s="15"/>
      <c r="K46" s="15">
        <v>5</v>
      </c>
    </row>
    <row r="47" spans="1:11" ht="90" hidden="1">
      <c r="A47" s="17" t="s">
        <v>69</v>
      </c>
      <c r="B47" s="23" t="s">
        <v>70</v>
      </c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90" hidden="1">
      <c r="A48" s="17" t="s">
        <v>71</v>
      </c>
      <c r="B48" s="23" t="s">
        <v>72</v>
      </c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28.5">
      <c r="A49" s="25" t="s">
        <v>73</v>
      </c>
      <c r="B49" s="26" t="s">
        <v>74</v>
      </c>
      <c r="C49" s="27">
        <f>SUM(C50+C77)</f>
        <v>12869</v>
      </c>
      <c r="D49" s="27">
        <f>SUM(D50+D77)</f>
        <v>454.91</v>
      </c>
      <c r="E49" s="11">
        <f aca="true" t="shared" si="2" ref="E49:E59">SUM(C49:D49)</f>
        <v>13323.91</v>
      </c>
      <c r="F49" s="27">
        <f>SUM(F50)</f>
        <v>7097.7</v>
      </c>
      <c r="G49" s="28">
        <f>G50</f>
        <v>440.825</v>
      </c>
      <c r="H49" s="28">
        <f>SUM(H50)</f>
        <v>7538.525</v>
      </c>
      <c r="I49" s="28">
        <f>SUM(I50)</f>
        <v>9175</v>
      </c>
      <c r="J49" s="28">
        <f>SUM(J50)</f>
        <v>440.825</v>
      </c>
      <c r="K49" s="28">
        <f>SUM(K50)</f>
        <v>9615.825</v>
      </c>
    </row>
    <row r="50" spans="1:11" s="16" customFormat="1" ht="45">
      <c r="A50" s="29" t="s">
        <v>75</v>
      </c>
      <c r="B50" s="30" t="s">
        <v>76</v>
      </c>
      <c r="C50" s="31">
        <f>SUM(C51+C55+C64+C70)</f>
        <v>12869</v>
      </c>
      <c r="D50" s="31">
        <f>SUM(D51+D55+D64+D70)</f>
        <v>446.41</v>
      </c>
      <c r="E50" s="11">
        <f t="shared" si="2"/>
        <v>13315.41</v>
      </c>
      <c r="F50" s="31">
        <f aca="true" t="shared" si="3" ref="F50:K50">SUM(F51+F55+F64+F70)</f>
        <v>7097.7</v>
      </c>
      <c r="G50" s="32">
        <f t="shared" si="3"/>
        <v>440.825</v>
      </c>
      <c r="H50" s="32">
        <f t="shared" si="3"/>
        <v>7538.525</v>
      </c>
      <c r="I50" s="32">
        <f t="shared" si="3"/>
        <v>9175</v>
      </c>
      <c r="J50" s="32">
        <f t="shared" si="3"/>
        <v>440.825</v>
      </c>
      <c r="K50" s="32">
        <f t="shared" si="3"/>
        <v>9615.825</v>
      </c>
    </row>
    <row r="51" spans="1:11" s="16" customFormat="1" ht="28.5">
      <c r="A51" s="25" t="s">
        <v>77</v>
      </c>
      <c r="B51" s="33" t="s">
        <v>78</v>
      </c>
      <c r="C51" s="27">
        <f aca="true" t="shared" si="4" ref="C51:D53">SUM(C52)</f>
        <v>440</v>
      </c>
      <c r="D51" s="27">
        <f t="shared" si="4"/>
        <v>0</v>
      </c>
      <c r="E51" s="11">
        <f t="shared" si="2"/>
        <v>440</v>
      </c>
      <c r="F51" s="27">
        <f aca="true" t="shared" si="5" ref="F51:K53">SUM(F52)</f>
        <v>440</v>
      </c>
      <c r="G51" s="27">
        <f t="shared" si="5"/>
        <v>0</v>
      </c>
      <c r="H51" s="27">
        <f t="shared" si="5"/>
        <v>440</v>
      </c>
      <c r="I51" s="27">
        <f t="shared" si="5"/>
        <v>440</v>
      </c>
      <c r="J51" s="27">
        <f t="shared" si="5"/>
        <v>0</v>
      </c>
      <c r="K51" s="27">
        <f t="shared" si="5"/>
        <v>440</v>
      </c>
    </row>
    <row r="52" spans="1:11" s="16" customFormat="1" ht="30">
      <c r="A52" s="29" t="s">
        <v>79</v>
      </c>
      <c r="B52" s="34" t="s">
        <v>80</v>
      </c>
      <c r="C52" s="31">
        <f t="shared" si="4"/>
        <v>440</v>
      </c>
      <c r="D52" s="31">
        <f t="shared" si="4"/>
        <v>0</v>
      </c>
      <c r="E52" s="15">
        <f t="shared" si="2"/>
        <v>440</v>
      </c>
      <c r="F52" s="31">
        <f t="shared" si="5"/>
        <v>440</v>
      </c>
      <c r="G52" s="31">
        <f t="shared" si="5"/>
        <v>0</v>
      </c>
      <c r="H52" s="31">
        <f t="shared" si="5"/>
        <v>440</v>
      </c>
      <c r="I52" s="31">
        <f t="shared" si="5"/>
        <v>440</v>
      </c>
      <c r="J52" s="31">
        <f t="shared" si="5"/>
        <v>0</v>
      </c>
      <c r="K52" s="31">
        <f t="shared" si="5"/>
        <v>440</v>
      </c>
    </row>
    <row r="53" spans="1:11" s="16" customFormat="1" ht="45">
      <c r="A53" s="29" t="s">
        <v>81</v>
      </c>
      <c r="B53" s="34" t="s">
        <v>82</v>
      </c>
      <c r="C53" s="31">
        <f t="shared" si="4"/>
        <v>440</v>
      </c>
      <c r="D53" s="31">
        <f t="shared" si="4"/>
        <v>0</v>
      </c>
      <c r="E53" s="15">
        <f t="shared" si="2"/>
        <v>440</v>
      </c>
      <c r="F53" s="31">
        <f t="shared" si="5"/>
        <v>440</v>
      </c>
      <c r="G53" s="31">
        <f t="shared" si="5"/>
        <v>0</v>
      </c>
      <c r="H53" s="31">
        <f t="shared" si="5"/>
        <v>440</v>
      </c>
      <c r="I53" s="31">
        <f t="shared" si="5"/>
        <v>440</v>
      </c>
      <c r="J53" s="31">
        <f t="shared" si="5"/>
        <v>0</v>
      </c>
      <c r="K53" s="31">
        <f t="shared" si="5"/>
        <v>440</v>
      </c>
    </row>
    <row r="54" spans="1:11" s="16" customFormat="1" ht="45">
      <c r="A54" s="29" t="s">
        <v>83</v>
      </c>
      <c r="B54" s="34" t="s">
        <v>82</v>
      </c>
      <c r="C54" s="31">
        <v>440</v>
      </c>
      <c r="D54" s="31"/>
      <c r="E54" s="15">
        <f t="shared" si="2"/>
        <v>440</v>
      </c>
      <c r="F54" s="31">
        <v>440</v>
      </c>
      <c r="G54" s="31"/>
      <c r="H54" s="31">
        <v>440</v>
      </c>
      <c r="I54" s="31">
        <v>440</v>
      </c>
      <c r="J54" s="31"/>
      <c r="K54" s="31">
        <v>440</v>
      </c>
    </row>
    <row r="55" spans="1:11" ht="43.5" customHeight="1">
      <c r="A55" s="25" t="s">
        <v>84</v>
      </c>
      <c r="B55" s="26" t="s">
        <v>85</v>
      </c>
      <c r="C55" s="27">
        <f>SUM(C56+C58)</f>
        <v>6339.2</v>
      </c>
      <c r="D55" s="27">
        <f>SUM(D56+D58)</f>
        <v>0</v>
      </c>
      <c r="E55" s="11">
        <f t="shared" si="2"/>
        <v>6339.2</v>
      </c>
      <c r="F55" s="27">
        <f aca="true" t="shared" si="6" ref="F55:K55">SUM(F56+F58)</f>
        <v>3300.7999999999997</v>
      </c>
      <c r="G55" s="27">
        <f t="shared" si="6"/>
        <v>0</v>
      </c>
      <c r="H55" s="27">
        <f t="shared" si="6"/>
        <v>3300.7999999999997</v>
      </c>
      <c r="I55" s="27">
        <f t="shared" si="6"/>
        <v>3361.2</v>
      </c>
      <c r="J55" s="27">
        <f t="shared" si="6"/>
        <v>0</v>
      </c>
      <c r="K55" s="27">
        <f t="shared" si="6"/>
        <v>3361.2</v>
      </c>
    </row>
    <row r="56" spans="1:11" ht="43.5" customHeight="1">
      <c r="A56" s="35" t="s">
        <v>86</v>
      </c>
      <c r="B56" s="36" t="s">
        <v>87</v>
      </c>
      <c r="C56" s="31">
        <f>SUM(C57)</f>
        <v>1210.5</v>
      </c>
      <c r="D56" s="31">
        <f>SUM(D57)</f>
        <v>0</v>
      </c>
      <c r="E56" s="15">
        <f t="shared" si="2"/>
        <v>1210.5</v>
      </c>
      <c r="F56" s="31">
        <f aca="true" t="shared" si="7" ref="F56:K56">SUM(F57)</f>
        <v>1238.6</v>
      </c>
      <c r="G56" s="31">
        <f t="shared" si="7"/>
        <v>0</v>
      </c>
      <c r="H56" s="31">
        <f t="shared" si="7"/>
        <v>1238.6</v>
      </c>
      <c r="I56" s="31">
        <f t="shared" si="7"/>
        <v>1299</v>
      </c>
      <c r="J56" s="31">
        <f t="shared" si="7"/>
        <v>0</v>
      </c>
      <c r="K56" s="31">
        <f t="shared" si="7"/>
        <v>1299</v>
      </c>
    </row>
    <row r="57" spans="1:11" ht="43.5" customHeight="1">
      <c r="A57" s="35" t="s">
        <v>88</v>
      </c>
      <c r="B57" s="36" t="s">
        <v>89</v>
      </c>
      <c r="C57" s="31">
        <v>1210.5</v>
      </c>
      <c r="D57" s="31"/>
      <c r="E57" s="15">
        <f t="shared" si="2"/>
        <v>1210.5</v>
      </c>
      <c r="F57" s="31">
        <v>1238.6</v>
      </c>
      <c r="G57" s="31"/>
      <c r="H57" s="31">
        <v>1238.6</v>
      </c>
      <c r="I57" s="31">
        <v>1299</v>
      </c>
      <c r="J57" s="31"/>
      <c r="K57" s="31">
        <v>1299</v>
      </c>
    </row>
    <row r="58" spans="1:11" ht="15">
      <c r="A58" s="29" t="s">
        <v>90</v>
      </c>
      <c r="B58" s="30" t="s">
        <v>91</v>
      </c>
      <c r="C58" s="31">
        <f>SUM(C59)</f>
        <v>5128.7</v>
      </c>
      <c r="D58" s="31">
        <f>SUM(D59)</f>
        <v>0</v>
      </c>
      <c r="E58" s="15">
        <f t="shared" si="2"/>
        <v>5128.7</v>
      </c>
      <c r="F58" s="31">
        <f aca="true" t="shared" si="8" ref="F58:K58">SUM(F59)</f>
        <v>2062.2</v>
      </c>
      <c r="G58" s="31">
        <f t="shared" si="8"/>
        <v>0</v>
      </c>
      <c r="H58" s="31">
        <f t="shared" si="8"/>
        <v>2062.2</v>
      </c>
      <c r="I58" s="31">
        <f t="shared" si="8"/>
        <v>2062.2</v>
      </c>
      <c r="J58" s="31">
        <f t="shared" si="8"/>
        <v>0</v>
      </c>
      <c r="K58" s="31">
        <f t="shared" si="8"/>
        <v>2062.2</v>
      </c>
    </row>
    <row r="59" spans="1:11" ht="15">
      <c r="A59" s="29" t="s">
        <v>92</v>
      </c>
      <c r="B59" s="30" t="s">
        <v>93</v>
      </c>
      <c r="C59" s="31">
        <f>SUM(C61:C63)</f>
        <v>5128.7</v>
      </c>
      <c r="D59" s="31">
        <f>SUM(D61:D63)</f>
        <v>0</v>
      </c>
      <c r="E59" s="15">
        <f t="shared" si="2"/>
        <v>5128.7</v>
      </c>
      <c r="F59" s="31">
        <f aca="true" t="shared" si="9" ref="F59:K59">SUM(F61:F62)</f>
        <v>2062.2</v>
      </c>
      <c r="G59" s="31">
        <f t="shared" si="9"/>
        <v>0</v>
      </c>
      <c r="H59" s="31">
        <f t="shared" si="9"/>
        <v>2062.2</v>
      </c>
      <c r="I59" s="31">
        <f t="shared" si="9"/>
        <v>2062.2</v>
      </c>
      <c r="J59" s="31">
        <f t="shared" si="9"/>
        <v>0</v>
      </c>
      <c r="K59" s="31">
        <f t="shared" si="9"/>
        <v>2062.2</v>
      </c>
    </row>
    <row r="60" spans="1:11" s="16" customFormat="1" ht="15">
      <c r="A60" s="17"/>
      <c r="B60" s="18" t="s">
        <v>94</v>
      </c>
      <c r="C60" s="37"/>
      <c r="D60" s="37"/>
      <c r="E60" s="15"/>
      <c r="F60" s="37"/>
      <c r="G60" s="37"/>
      <c r="H60" s="37"/>
      <c r="I60" s="37"/>
      <c r="J60" s="37"/>
      <c r="K60" s="37"/>
    </row>
    <row r="61" spans="1:11" ht="118.5" customHeight="1">
      <c r="A61" s="38" t="s">
        <v>95</v>
      </c>
      <c r="B61" s="18" t="s">
        <v>96</v>
      </c>
      <c r="C61" s="39">
        <v>1945</v>
      </c>
      <c r="D61" s="39"/>
      <c r="E61" s="15">
        <f aca="true" t="shared" si="10" ref="E61:E69">SUM(C61:D61)</f>
        <v>1945</v>
      </c>
      <c r="F61" s="39">
        <v>1945</v>
      </c>
      <c r="G61" s="39"/>
      <c r="H61" s="39">
        <v>1945</v>
      </c>
      <c r="I61" s="39">
        <v>1945</v>
      </c>
      <c r="J61" s="39"/>
      <c r="K61" s="39">
        <v>1945</v>
      </c>
    </row>
    <row r="62" spans="1:11" ht="60" customHeight="1">
      <c r="A62" s="38" t="s">
        <v>97</v>
      </c>
      <c r="B62" s="18" t="s">
        <v>98</v>
      </c>
      <c r="C62" s="39">
        <v>117.2</v>
      </c>
      <c r="D62" s="39"/>
      <c r="E62" s="15">
        <f t="shared" si="10"/>
        <v>117.2</v>
      </c>
      <c r="F62" s="39">
        <v>117.2</v>
      </c>
      <c r="G62" s="39"/>
      <c r="H62" s="39">
        <v>117.2</v>
      </c>
      <c r="I62" s="39">
        <v>117.2</v>
      </c>
      <c r="J62" s="39"/>
      <c r="K62" s="39">
        <v>117.2</v>
      </c>
    </row>
    <row r="63" spans="1:11" ht="60.75" customHeight="1">
      <c r="A63" s="40" t="s">
        <v>99</v>
      </c>
      <c r="B63" s="18" t="s">
        <v>100</v>
      </c>
      <c r="C63" s="39">
        <v>3066.5</v>
      </c>
      <c r="D63" s="39"/>
      <c r="E63" s="15">
        <f t="shared" si="10"/>
        <v>3066.5</v>
      </c>
      <c r="F63" s="39">
        <v>0</v>
      </c>
      <c r="G63" s="39"/>
      <c r="H63" s="39">
        <v>0</v>
      </c>
      <c r="I63" s="39">
        <v>0</v>
      </c>
      <c r="J63" s="39"/>
      <c r="K63" s="39">
        <v>0</v>
      </c>
    </row>
    <row r="64" spans="1:11" s="44" customFormat="1" ht="28.5">
      <c r="A64" s="41" t="s">
        <v>101</v>
      </c>
      <c r="B64" s="42" t="s">
        <v>102</v>
      </c>
      <c r="C64" s="43">
        <f>SUM(C65+C68)</f>
        <v>185.5</v>
      </c>
      <c r="D64" s="43">
        <f>SUM(D65+D68)</f>
        <v>0</v>
      </c>
      <c r="E64" s="11">
        <f t="shared" si="10"/>
        <v>185.5</v>
      </c>
      <c r="F64" s="43">
        <f aca="true" t="shared" si="11" ref="F64:K64">SUM(F65+F68)</f>
        <v>202.60000000000002</v>
      </c>
      <c r="G64" s="43">
        <f t="shared" si="11"/>
        <v>0</v>
      </c>
      <c r="H64" s="43">
        <f t="shared" si="11"/>
        <v>202.60000000000002</v>
      </c>
      <c r="I64" s="43">
        <f t="shared" si="11"/>
        <v>219.5</v>
      </c>
      <c r="J64" s="43">
        <f t="shared" si="11"/>
        <v>0</v>
      </c>
      <c r="K64" s="43">
        <f t="shared" si="11"/>
        <v>219.5</v>
      </c>
    </row>
    <row r="65" spans="1:11" s="44" customFormat="1" ht="45">
      <c r="A65" s="45" t="s">
        <v>103</v>
      </c>
      <c r="B65" s="36" t="s">
        <v>104</v>
      </c>
      <c r="C65" s="31">
        <f>SUM(C66)</f>
        <v>12.8</v>
      </c>
      <c r="D65" s="31">
        <f>SUM(D66)</f>
        <v>0</v>
      </c>
      <c r="E65" s="15">
        <f t="shared" si="10"/>
        <v>12.8</v>
      </c>
      <c r="F65" s="31">
        <f aca="true" t="shared" si="12" ref="F65:K66">SUM(F66)</f>
        <v>12.8</v>
      </c>
      <c r="G65" s="31">
        <f t="shared" si="12"/>
        <v>0</v>
      </c>
      <c r="H65" s="31">
        <f t="shared" si="12"/>
        <v>12.8</v>
      </c>
      <c r="I65" s="31">
        <f t="shared" si="12"/>
        <v>12.8</v>
      </c>
      <c r="J65" s="31">
        <f t="shared" si="12"/>
        <v>0</v>
      </c>
      <c r="K65" s="31">
        <f t="shared" si="12"/>
        <v>12.8</v>
      </c>
    </row>
    <row r="66" spans="1:11" ht="45">
      <c r="A66" s="45" t="s">
        <v>105</v>
      </c>
      <c r="B66" s="36" t="s">
        <v>106</v>
      </c>
      <c r="C66" s="31">
        <f>SUM(C67)</f>
        <v>12.8</v>
      </c>
      <c r="D66" s="31">
        <f>SUM(D67)</f>
        <v>0</v>
      </c>
      <c r="E66" s="15">
        <f t="shared" si="10"/>
        <v>12.8</v>
      </c>
      <c r="F66" s="31">
        <f t="shared" si="12"/>
        <v>12.8</v>
      </c>
      <c r="G66" s="31">
        <f t="shared" si="12"/>
        <v>0</v>
      </c>
      <c r="H66" s="31">
        <f t="shared" si="12"/>
        <v>12.8</v>
      </c>
      <c r="I66" s="31">
        <f t="shared" si="12"/>
        <v>12.8</v>
      </c>
      <c r="J66" s="31">
        <f t="shared" si="12"/>
        <v>0</v>
      </c>
      <c r="K66" s="31">
        <f t="shared" si="12"/>
        <v>12.8</v>
      </c>
    </row>
    <row r="67" spans="1:11" ht="184.5" customHeight="1">
      <c r="A67" s="46" t="s">
        <v>107</v>
      </c>
      <c r="B67" s="47" t="s">
        <v>108</v>
      </c>
      <c r="C67" s="15">
        <v>12.8</v>
      </c>
      <c r="D67" s="15"/>
      <c r="E67" s="15">
        <f t="shared" si="10"/>
        <v>12.8</v>
      </c>
      <c r="F67" s="31">
        <v>12.8</v>
      </c>
      <c r="G67" s="31"/>
      <c r="H67" s="31">
        <v>12.8</v>
      </c>
      <c r="I67" s="31">
        <v>12.8</v>
      </c>
      <c r="J67" s="31"/>
      <c r="K67" s="31">
        <v>12.8</v>
      </c>
    </row>
    <row r="68" spans="1:11" s="16" customFormat="1" ht="60">
      <c r="A68" s="29" t="s">
        <v>109</v>
      </c>
      <c r="B68" s="36" t="s">
        <v>110</v>
      </c>
      <c r="C68" s="31">
        <f>SUM(C69)</f>
        <v>172.7</v>
      </c>
      <c r="D68" s="31">
        <f>SUM(D69)</f>
        <v>0</v>
      </c>
      <c r="E68" s="15">
        <f t="shared" si="10"/>
        <v>172.7</v>
      </c>
      <c r="F68" s="31">
        <f aca="true" t="shared" si="13" ref="F68:K68">SUM(F69)</f>
        <v>189.8</v>
      </c>
      <c r="G68" s="31">
        <f t="shared" si="13"/>
        <v>0</v>
      </c>
      <c r="H68" s="31">
        <f t="shared" si="13"/>
        <v>189.8</v>
      </c>
      <c r="I68" s="31">
        <f t="shared" si="13"/>
        <v>206.7</v>
      </c>
      <c r="J68" s="31">
        <f t="shared" si="13"/>
        <v>0</v>
      </c>
      <c r="K68" s="31">
        <f t="shared" si="13"/>
        <v>206.7</v>
      </c>
    </row>
    <row r="69" spans="1:11" ht="60" customHeight="1">
      <c r="A69" s="29" t="s">
        <v>111</v>
      </c>
      <c r="B69" s="36" t="s">
        <v>112</v>
      </c>
      <c r="C69" s="15">
        <v>172.7</v>
      </c>
      <c r="D69" s="15"/>
      <c r="E69" s="15">
        <f t="shared" si="10"/>
        <v>172.7</v>
      </c>
      <c r="F69" s="15">
        <v>189.8</v>
      </c>
      <c r="G69" s="15"/>
      <c r="H69" s="15">
        <v>189.8</v>
      </c>
      <c r="I69" s="15">
        <v>206.7</v>
      </c>
      <c r="J69" s="15"/>
      <c r="K69" s="15">
        <v>206.7</v>
      </c>
    </row>
    <row r="70" spans="1:11" s="16" customFormat="1" ht="26.25" customHeight="1">
      <c r="A70" s="25" t="s">
        <v>113</v>
      </c>
      <c r="B70" s="26" t="s">
        <v>114</v>
      </c>
      <c r="C70" s="48">
        <f aca="true" t="shared" si="14" ref="C70:K70">SUM(C71+C73)</f>
        <v>5904.3</v>
      </c>
      <c r="D70" s="48">
        <f t="shared" si="14"/>
        <v>446.41</v>
      </c>
      <c r="E70" s="48">
        <f t="shared" si="14"/>
        <v>6350.71</v>
      </c>
      <c r="F70" s="48">
        <f t="shared" si="14"/>
        <v>3154.3</v>
      </c>
      <c r="G70" s="49">
        <f t="shared" si="14"/>
        <v>440.825</v>
      </c>
      <c r="H70" s="49">
        <f t="shared" si="14"/>
        <v>3595.125</v>
      </c>
      <c r="I70" s="48">
        <f t="shared" si="14"/>
        <v>5154.3</v>
      </c>
      <c r="J70" s="49">
        <f t="shared" si="14"/>
        <v>440.825</v>
      </c>
      <c r="K70" s="49">
        <f t="shared" si="14"/>
        <v>5595.125</v>
      </c>
    </row>
    <row r="71" spans="1:11" s="16" customFormat="1" ht="77.25" customHeight="1">
      <c r="A71" s="50" t="s">
        <v>115</v>
      </c>
      <c r="B71" s="18" t="s">
        <v>116</v>
      </c>
      <c r="C71" s="51">
        <f aca="true" t="shared" si="15" ref="C71:K71">SUM(C72)</f>
        <v>0</v>
      </c>
      <c r="D71" s="51">
        <f t="shared" si="15"/>
        <v>446.41</v>
      </c>
      <c r="E71" s="51">
        <f t="shared" si="15"/>
        <v>446.41</v>
      </c>
      <c r="F71" s="51">
        <f t="shared" si="15"/>
        <v>0</v>
      </c>
      <c r="G71" s="52">
        <f t="shared" si="15"/>
        <v>440.825</v>
      </c>
      <c r="H71" s="52">
        <f t="shared" si="15"/>
        <v>440.825</v>
      </c>
      <c r="I71" s="51">
        <f t="shared" si="15"/>
        <v>0</v>
      </c>
      <c r="J71" s="52">
        <f t="shared" si="15"/>
        <v>440.825</v>
      </c>
      <c r="K71" s="52">
        <f t="shared" si="15"/>
        <v>440.825</v>
      </c>
    </row>
    <row r="72" spans="1:11" s="16" customFormat="1" ht="90">
      <c r="A72" s="50" t="s">
        <v>117</v>
      </c>
      <c r="B72" s="18" t="s">
        <v>118</v>
      </c>
      <c r="C72" s="51"/>
      <c r="D72" s="51">
        <v>446.41</v>
      </c>
      <c r="E72" s="15">
        <f>SUM(C72:D72)</f>
        <v>446.41</v>
      </c>
      <c r="F72" s="51"/>
      <c r="G72" s="52">
        <v>440.825</v>
      </c>
      <c r="H72" s="52">
        <f>SUM(F72:G72)</f>
        <v>440.825</v>
      </c>
      <c r="I72" s="51"/>
      <c r="J72" s="52">
        <v>440.825</v>
      </c>
      <c r="K72" s="52">
        <f>SUM(I72:J72)</f>
        <v>440.825</v>
      </c>
    </row>
    <row r="73" spans="1:11" ht="36" customHeight="1">
      <c r="A73" s="29" t="s">
        <v>119</v>
      </c>
      <c r="B73" s="30" t="s">
        <v>120</v>
      </c>
      <c r="C73" s="51">
        <f>SUM(C74)</f>
        <v>5904.3</v>
      </c>
      <c r="D73" s="51">
        <f>SUM(D74)</f>
        <v>0</v>
      </c>
      <c r="E73" s="15">
        <f>SUM(C73:D73)</f>
        <v>5904.3</v>
      </c>
      <c r="F73" s="51">
        <f>SUM(F74)</f>
        <v>3154.3</v>
      </c>
      <c r="G73" s="51"/>
      <c r="H73" s="51">
        <f>SUM(H74)</f>
        <v>3154.3</v>
      </c>
      <c r="I73" s="51">
        <f>SUM(I74)</f>
        <v>5154.3</v>
      </c>
      <c r="J73" s="51"/>
      <c r="K73" s="51">
        <f>SUM(K74)</f>
        <v>5154.3</v>
      </c>
    </row>
    <row r="74" spans="1:11" ht="32.25" customHeight="1">
      <c r="A74" s="29" t="s">
        <v>121</v>
      </c>
      <c r="B74" s="30" t="s">
        <v>122</v>
      </c>
      <c r="C74" s="51">
        <f>SUM(C76:C76)</f>
        <v>5904.3</v>
      </c>
      <c r="D74" s="51">
        <f>D76</f>
        <v>0</v>
      </c>
      <c r="E74" s="15">
        <f>SUM(C74:D74)</f>
        <v>5904.3</v>
      </c>
      <c r="F74" s="51">
        <f>SUM(F76:F76)</f>
        <v>3154.3</v>
      </c>
      <c r="G74" s="51"/>
      <c r="H74" s="51">
        <f>SUM(H76:H76)</f>
        <v>3154.3</v>
      </c>
      <c r="I74" s="51">
        <f>SUM(I76:I76)</f>
        <v>5154.3</v>
      </c>
      <c r="J74" s="51"/>
      <c r="K74" s="51">
        <f>SUM(K76:K76)</f>
        <v>5154.3</v>
      </c>
    </row>
    <row r="75" spans="1:11" ht="18" customHeight="1">
      <c r="A75" s="29"/>
      <c r="B75" s="30" t="s">
        <v>94</v>
      </c>
      <c r="C75" s="51"/>
      <c r="D75" s="51"/>
      <c r="E75" s="15"/>
      <c r="F75" s="51"/>
      <c r="G75" s="51"/>
      <c r="H75" s="51"/>
      <c r="I75" s="51"/>
      <c r="J75" s="51"/>
      <c r="K75" s="51"/>
    </row>
    <row r="76" spans="1:11" ht="39.75" customHeight="1">
      <c r="A76" s="29" t="s">
        <v>121</v>
      </c>
      <c r="B76" s="30" t="s">
        <v>122</v>
      </c>
      <c r="C76" s="51">
        <v>5904.3</v>
      </c>
      <c r="D76" s="51"/>
      <c r="E76" s="15">
        <f>SUM(C76:D76)</f>
        <v>5904.3</v>
      </c>
      <c r="F76" s="51">
        <f>154.3+3000</f>
        <v>3154.3</v>
      </c>
      <c r="G76" s="51"/>
      <c r="H76" s="51">
        <f>154.3+3000</f>
        <v>3154.3</v>
      </c>
      <c r="I76" s="51">
        <f>154.3+5000</f>
        <v>5154.3</v>
      </c>
      <c r="J76" s="51"/>
      <c r="K76" s="51">
        <f>154.3+5000</f>
        <v>5154.3</v>
      </c>
    </row>
    <row r="77" spans="1:11" ht="39.75" customHeight="1">
      <c r="A77" s="53" t="s">
        <v>123</v>
      </c>
      <c r="B77" s="54" t="s">
        <v>124</v>
      </c>
      <c r="C77" s="48">
        <f>SUM(C78)</f>
        <v>0</v>
      </c>
      <c r="D77" s="48">
        <f>SUM(D78)</f>
        <v>8.5</v>
      </c>
      <c r="E77" s="11">
        <f>SUM(C77:D77)</f>
        <v>8.5</v>
      </c>
      <c r="F77" s="48">
        <f aca="true" t="shared" si="16" ref="F77:K78">SUM(F78)</f>
        <v>0</v>
      </c>
      <c r="G77" s="48">
        <f t="shared" si="16"/>
        <v>0</v>
      </c>
      <c r="H77" s="48">
        <f t="shared" si="16"/>
        <v>0</v>
      </c>
      <c r="I77" s="48">
        <f t="shared" si="16"/>
        <v>0</v>
      </c>
      <c r="J77" s="48">
        <f t="shared" si="16"/>
        <v>0</v>
      </c>
      <c r="K77" s="48">
        <f t="shared" si="16"/>
        <v>0</v>
      </c>
    </row>
    <row r="78" spans="1:11" ht="39.75" customHeight="1">
      <c r="A78" s="17" t="s">
        <v>125</v>
      </c>
      <c r="B78" s="55" t="s">
        <v>126</v>
      </c>
      <c r="C78" s="51">
        <f>SUM(C79)</f>
        <v>0</v>
      </c>
      <c r="D78" s="51">
        <f>SUM(D79)</f>
        <v>8.5</v>
      </c>
      <c r="E78" s="15">
        <f>SUM(C78:D78)</f>
        <v>8.5</v>
      </c>
      <c r="F78" s="51">
        <f t="shared" si="16"/>
        <v>0</v>
      </c>
      <c r="G78" s="51">
        <f t="shared" si="16"/>
        <v>0</v>
      </c>
      <c r="H78" s="51">
        <f t="shared" si="16"/>
        <v>0</v>
      </c>
      <c r="I78" s="51">
        <f t="shared" si="16"/>
        <v>0</v>
      </c>
      <c r="J78" s="51">
        <f t="shared" si="16"/>
        <v>0</v>
      </c>
      <c r="K78" s="51">
        <f t="shared" si="16"/>
        <v>0</v>
      </c>
    </row>
    <row r="79" spans="1:11" ht="39.75" customHeight="1">
      <c r="A79" s="17" t="s">
        <v>127</v>
      </c>
      <c r="B79" s="55" t="s">
        <v>126</v>
      </c>
      <c r="C79" s="51"/>
      <c r="D79" s="51">
        <v>8.5</v>
      </c>
      <c r="E79" s="15">
        <f>SUM(C79:D79)</f>
        <v>8.5</v>
      </c>
      <c r="F79" s="51"/>
      <c r="G79" s="51"/>
      <c r="H79" s="51">
        <f>SUM(F79:G79)</f>
        <v>0</v>
      </c>
      <c r="I79" s="51"/>
      <c r="J79" s="51"/>
      <c r="K79" s="51">
        <f>SUM(I79:J79)</f>
        <v>0</v>
      </c>
    </row>
    <row r="80" spans="1:11" ht="15">
      <c r="A80" s="17"/>
      <c r="B80" s="10" t="s">
        <v>128</v>
      </c>
      <c r="C80" s="48">
        <f>SUM(C18+C49)</f>
        <v>33201.9</v>
      </c>
      <c r="D80" s="48">
        <f>SUM(D18+D49)</f>
        <v>454.91</v>
      </c>
      <c r="E80" s="11">
        <f>SUM(C80:D80)</f>
        <v>33656.810000000005</v>
      </c>
      <c r="F80" s="48">
        <f aca="true" t="shared" si="17" ref="F80:K80">SUM(F18+F49)</f>
        <v>27268.600000000002</v>
      </c>
      <c r="G80" s="49">
        <f t="shared" si="17"/>
        <v>440.825</v>
      </c>
      <c r="H80" s="49">
        <f t="shared" si="17"/>
        <v>27709.425000000003</v>
      </c>
      <c r="I80" s="48">
        <f t="shared" si="17"/>
        <v>29230.9</v>
      </c>
      <c r="J80" s="49">
        <f t="shared" si="17"/>
        <v>440.825</v>
      </c>
      <c r="K80" s="49">
        <f t="shared" si="17"/>
        <v>29671.725000000002</v>
      </c>
    </row>
  </sheetData>
  <sheetProtection selectLockedCells="1" selectUnlockedCells="1"/>
  <mergeCells count="11">
    <mergeCell ref="B7:K7"/>
    <mergeCell ref="B8:K8"/>
    <mergeCell ref="B9:K9"/>
    <mergeCell ref="B10:K10"/>
    <mergeCell ref="B11:K11"/>
    <mergeCell ref="A13:K13"/>
    <mergeCell ref="B1:K1"/>
    <mergeCell ref="B2:K2"/>
    <mergeCell ref="B3:K3"/>
    <mergeCell ref="B4:K4"/>
    <mergeCell ref="B5:K5"/>
  </mergeCells>
  <printOptions/>
  <pageMargins left="0.39375" right="0.27569444444444446" top="0.43333333333333335" bottom="0.23611111111111113" header="0.5118110236220472" footer="0.5118110236220472"/>
  <pageSetup fitToHeight="7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2024-04-15T07:35:48Z</cp:lastPrinted>
  <dcterms:modified xsi:type="dcterms:W3CDTF">2024-04-15T07:35:50Z</dcterms:modified>
  <cp:category/>
  <cp:version/>
  <cp:contentType/>
  <cp:contentStatus/>
</cp:coreProperties>
</file>